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" i="1"/>
  <c r="D20"/>
  <c r="D15"/>
  <c r="D17"/>
  <c r="D11" s="1"/>
  <c r="F11"/>
  <c r="F10"/>
  <c r="F9"/>
  <c r="F23" l="1"/>
  <c r="G10" l="1"/>
  <c r="G23"/>
  <c r="E26" l="1"/>
  <c r="E25"/>
  <c r="E11" l="1"/>
  <c r="E16"/>
  <c r="D16" s="1"/>
  <c r="E12" l="1"/>
  <c r="D25"/>
  <c r="D26" l="1"/>
  <c r="D23" s="1"/>
  <c r="E31"/>
  <c r="D31" s="1"/>
  <c r="E21"/>
  <c r="E10" l="1"/>
  <c r="D21"/>
  <c r="D10" s="1"/>
  <c r="D9"/>
  <c r="H10" l="1"/>
  <c r="I10"/>
  <c r="J10"/>
  <c r="K10"/>
  <c r="H9"/>
  <c r="I9"/>
  <c r="J9"/>
  <c r="K9"/>
  <c r="G9"/>
  <c r="E9"/>
  <c r="D14" l="1"/>
  <c r="D28" l="1"/>
  <c r="J23"/>
  <c r="I23"/>
  <c r="G12"/>
  <c r="F12"/>
  <c r="H12" l="1"/>
  <c r="I12"/>
  <c r="J12"/>
  <c r="K12"/>
  <c r="E18"/>
  <c r="F18"/>
  <c r="G18"/>
  <c r="H18"/>
  <c r="I18"/>
  <c r="J18"/>
  <c r="K18"/>
  <c r="E23"/>
  <c r="H23"/>
  <c r="K23"/>
  <c r="E28"/>
  <c r="K28"/>
  <c r="F28"/>
  <c r="G28"/>
  <c r="H28"/>
  <c r="I28"/>
  <c r="J28"/>
  <c r="G7" l="1"/>
  <c r="D12"/>
  <c r="J7"/>
  <c r="E7"/>
  <c r="F7"/>
  <c r="I7"/>
  <c r="K7"/>
  <c r="H7"/>
  <c r="D18"/>
  <c r="D7" l="1"/>
</calcChain>
</file>

<file path=xl/sharedStrings.xml><?xml version="1.0" encoding="utf-8"?>
<sst xmlns="http://schemas.openxmlformats.org/spreadsheetml/2006/main" count="43" uniqueCount="24">
  <si>
    <t>Статус</t>
  </si>
  <si>
    <t xml:space="preserve">Наименование муниципальной программы, подпрограммы </t>
  </si>
  <si>
    <t>Ответственный исполнитель, соисполнители</t>
  </si>
  <si>
    <t>Оценка расходов (тыс. рублей), годы</t>
  </si>
  <si>
    <t>всего</t>
  </si>
  <si>
    <t>Муниципальная программа</t>
  </si>
  <si>
    <t>«Обеспечение качественными жилищно-коммунальными услугами и благоустройство территории Аксайского городского поселения»</t>
  </si>
  <si>
    <t xml:space="preserve">всего </t>
  </si>
  <si>
    <t>федеральный бюджет</t>
  </si>
  <si>
    <t xml:space="preserve">областной бюджет </t>
  </si>
  <si>
    <t>местный бюджет</t>
  </si>
  <si>
    <t>внебюджетные источники</t>
  </si>
  <si>
    <t>Подпрограмма 1</t>
  </si>
  <si>
    <t>Подпрограмма 2</t>
  </si>
  <si>
    <t>Подпрограмма 3</t>
  </si>
  <si>
    <t>Подпрограмма 4</t>
  </si>
  <si>
    <t>"Энергосбережение"</t>
  </si>
  <si>
    <t>«Развитие коммунального хозяйства»</t>
  </si>
  <si>
    <t>«Переселение граждан из аварийного жилищного фонда»</t>
  </si>
  <si>
    <t>«Развитие жилищного хозяйства»</t>
  </si>
  <si>
    <t>внебюджетные источники / *средства фонда</t>
  </si>
  <si>
    <t xml:space="preserve">Расходы областного бюджета, федерального бюджета, бюджета АГП и внебюджетных источников на реализацию муниципальной программы «Обеспечение качественными жилищно-коммунальными услугами». </t>
  </si>
  <si>
    <t>Приложение №2  к постановлению Администрации                                                        Аксайского городского поселения от                .2021г. №_          _</t>
  </si>
  <si>
    <t>Таблица 4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</si>
</sst>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view="pageBreakPreview" topLeftCell="A4" zoomScale="90" zoomScaleNormal="80" zoomScaleSheetLayoutView="90" workbookViewId="0">
      <pane ySplit="2" topLeftCell="A6" activePane="bottomLeft" state="frozen"/>
      <selection activeCell="A4" sqref="A4"/>
      <selection pane="bottomLeft" activeCell="G20" sqref="G20"/>
    </sheetView>
  </sheetViews>
  <sheetFormatPr defaultRowHeight="15"/>
  <cols>
    <col min="1" max="1" width="16.28515625" customWidth="1"/>
    <col min="2" max="2" width="18.28515625" customWidth="1"/>
    <col min="3" max="3" width="15.28515625" customWidth="1"/>
    <col min="4" max="4" width="13.85546875" customWidth="1"/>
    <col min="5" max="5" width="12.140625" customWidth="1"/>
    <col min="6" max="6" width="13.28515625" customWidth="1"/>
    <col min="7" max="7" width="11.85546875" customWidth="1"/>
    <col min="8" max="8" width="11.28515625" customWidth="1"/>
    <col min="9" max="9" width="12.42578125" customWidth="1"/>
    <col min="10" max="11" width="11.85546875" customWidth="1"/>
    <col min="13" max="14" width="12.42578125" bestFit="1" customWidth="1"/>
  </cols>
  <sheetData>
    <row r="1" spans="1:13" ht="43.5" customHeight="1">
      <c r="A1" s="26"/>
      <c r="B1" s="26"/>
      <c r="C1" s="26"/>
      <c r="D1" s="26"/>
      <c r="E1" s="26"/>
      <c r="F1" s="28" t="s">
        <v>22</v>
      </c>
      <c r="G1" s="28"/>
      <c r="H1" s="28"/>
      <c r="I1" s="28"/>
      <c r="J1" s="28"/>
      <c r="K1" s="28"/>
    </row>
    <row r="2" spans="1:13" ht="16.5" customHeight="1">
      <c r="A2" s="5"/>
      <c r="B2" s="5"/>
      <c r="C2" s="5"/>
      <c r="D2" s="5"/>
      <c r="E2" s="5"/>
      <c r="F2" s="6"/>
      <c r="G2" s="6"/>
      <c r="H2" s="6"/>
      <c r="I2" s="6"/>
      <c r="J2" s="6" t="s">
        <v>23</v>
      </c>
      <c r="K2" s="6"/>
    </row>
    <row r="3" spans="1:13" ht="43.5" customHeight="1">
      <c r="A3" s="20" t="s">
        <v>21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3" ht="52.5" customHeight="1">
      <c r="A4" s="27" t="s">
        <v>0</v>
      </c>
      <c r="B4" s="27" t="s">
        <v>1</v>
      </c>
      <c r="C4" s="27" t="s">
        <v>2</v>
      </c>
      <c r="D4" s="27" t="s">
        <v>3</v>
      </c>
      <c r="E4" s="27"/>
      <c r="F4" s="27"/>
      <c r="G4" s="27"/>
      <c r="H4" s="27"/>
      <c r="I4" s="27"/>
      <c r="J4" s="27"/>
      <c r="K4" s="27"/>
    </row>
    <row r="5" spans="1:13">
      <c r="A5" s="27"/>
      <c r="B5" s="27"/>
      <c r="C5" s="27"/>
      <c r="D5" s="2" t="s">
        <v>4</v>
      </c>
      <c r="E5" s="2">
        <v>2019</v>
      </c>
      <c r="F5" s="2">
        <v>2020</v>
      </c>
      <c r="G5" s="2">
        <v>2021</v>
      </c>
      <c r="H5" s="2">
        <v>2022</v>
      </c>
      <c r="I5" s="2">
        <v>2023</v>
      </c>
      <c r="J5" s="2">
        <v>2024</v>
      </c>
      <c r="K5" s="2">
        <v>2025</v>
      </c>
    </row>
    <row r="6" spans="1:13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3" ht="99" customHeight="1">
      <c r="A7" s="24" t="s">
        <v>5</v>
      </c>
      <c r="B7" s="24" t="s">
        <v>6</v>
      </c>
      <c r="C7" s="4" t="s">
        <v>7</v>
      </c>
      <c r="D7" s="7">
        <f>D12+D18+D23+D28</f>
        <v>1501942.2999999998</v>
      </c>
      <c r="E7" s="7">
        <f>E12+E18+E23+E28</f>
        <v>319695.8</v>
      </c>
      <c r="F7" s="7">
        <f>F12+F18+F23+F28</f>
        <v>755490.3</v>
      </c>
      <c r="G7" s="7">
        <f>G12+G18+G23+G28</f>
        <v>113785.60000000001</v>
      </c>
      <c r="H7" s="7">
        <f t="shared" ref="H7:K7" si="0">H12+H18+H23+H28</f>
        <v>85608.799999999988</v>
      </c>
      <c r="I7" s="7">
        <f t="shared" si="0"/>
        <v>75754.2</v>
      </c>
      <c r="J7" s="7">
        <f>J12+J18+J23+J28</f>
        <v>75803.8</v>
      </c>
      <c r="K7" s="7">
        <f t="shared" si="0"/>
        <v>75803.8</v>
      </c>
      <c r="M7" s="1"/>
    </row>
    <row r="8" spans="1:13" ht="25.5">
      <c r="A8" s="24"/>
      <c r="B8" s="24"/>
      <c r="C8" s="3" t="s">
        <v>8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3" ht="25.5">
      <c r="A9" s="24"/>
      <c r="B9" s="24"/>
      <c r="C9" s="3" t="s">
        <v>9</v>
      </c>
      <c r="D9" s="8">
        <f>D15+D20+D25+D30</f>
        <v>1224093.5999999999</v>
      </c>
      <c r="E9" s="9">
        <f t="shared" ref="E9:G10" si="1">E15+E20+E25+E30</f>
        <v>265462.89999999997</v>
      </c>
      <c r="F9" s="9">
        <f>F15+F20+F25+F30</f>
        <v>634232.30000000005</v>
      </c>
      <c r="G9" s="9">
        <f t="shared" si="1"/>
        <v>78183.600000000006</v>
      </c>
      <c r="H9" s="9">
        <f t="shared" ref="H9:K9" si="2">H15+H20+H25+H30</f>
        <v>61553.7</v>
      </c>
      <c r="I9" s="9">
        <f t="shared" si="2"/>
        <v>61553.7</v>
      </c>
      <c r="J9" s="9">
        <f t="shared" si="2"/>
        <v>61553.7</v>
      </c>
      <c r="K9" s="9">
        <f t="shared" si="2"/>
        <v>61553.7</v>
      </c>
    </row>
    <row r="10" spans="1:13">
      <c r="A10" s="24"/>
      <c r="B10" s="24"/>
      <c r="C10" s="3" t="s">
        <v>10</v>
      </c>
      <c r="D10" s="8">
        <f>D16+D21+D26+D31</f>
        <v>277499.2</v>
      </c>
      <c r="E10" s="9">
        <f>E16+E21+E26+E31</f>
        <v>53998.400000000009</v>
      </c>
      <c r="F10" s="9">
        <f>F16+F21+F26+F31</f>
        <v>121143</v>
      </c>
      <c r="G10" s="9">
        <f t="shared" si="1"/>
        <v>35602</v>
      </c>
      <c r="H10" s="9">
        <f t="shared" ref="H10:K10" si="3">H16+H21+H26+H31</f>
        <v>24055.1</v>
      </c>
      <c r="I10" s="9">
        <f t="shared" si="3"/>
        <v>14200.5</v>
      </c>
      <c r="J10" s="9">
        <f t="shared" si="3"/>
        <v>14250.1</v>
      </c>
      <c r="K10" s="9">
        <f t="shared" si="3"/>
        <v>14250.1</v>
      </c>
    </row>
    <row r="11" spans="1:13" ht="38.25">
      <c r="A11" s="24"/>
      <c r="B11" s="24"/>
      <c r="C11" s="3" t="s">
        <v>20</v>
      </c>
      <c r="D11" s="10">
        <f>D17+D22+D27+D32</f>
        <v>349.5</v>
      </c>
      <c r="E11" s="8">
        <f>E17+E22+E27+E32</f>
        <v>234.5</v>
      </c>
      <c r="F11" s="8">
        <f>F17+F22+F27+F32</f>
        <v>115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3">
      <c r="A12" s="24" t="s">
        <v>12</v>
      </c>
      <c r="B12" s="24" t="s">
        <v>19</v>
      </c>
      <c r="C12" s="22" t="s">
        <v>7</v>
      </c>
      <c r="D12" s="18">
        <f>E12+F12+G12+H12+I12+K12+J12</f>
        <v>4610.2</v>
      </c>
      <c r="E12" s="18">
        <f>SUM(E14:E17)</f>
        <v>742.2</v>
      </c>
      <c r="F12" s="18">
        <f t="shared" ref="F12:K12" si="4">SUM(F14:F17)</f>
        <v>1104.8</v>
      </c>
      <c r="G12" s="18">
        <f t="shared" si="4"/>
        <v>771.8</v>
      </c>
      <c r="H12" s="18">
        <f t="shared" si="4"/>
        <v>491.5</v>
      </c>
      <c r="I12" s="18">
        <f t="shared" si="4"/>
        <v>496.5</v>
      </c>
      <c r="J12" s="18">
        <f t="shared" si="4"/>
        <v>501.7</v>
      </c>
      <c r="K12" s="18">
        <f t="shared" si="4"/>
        <v>501.7</v>
      </c>
    </row>
    <row r="13" spans="1:13" ht="6.75" customHeight="1">
      <c r="A13" s="24"/>
      <c r="B13" s="24"/>
      <c r="C13" s="23"/>
      <c r="D13" s="19"/>
      <c r="E13" s="19"/>
      <c r="F13" s="19"/>
      <c r="G13" s="19"/>
      <c r="H13" s="19"/>
      <c r="I13" s="19"/>
      <c r="J13" s="19"/>
      <c r="K13" s="19"/>
    </row>
    <row r="14" spans="1:13" ht="25.5">
      <c r="A14" s="24"/>
      <c r="B14" s="24"/>
      <c r="C14" s="3" t="s">
        <v>8</v>
      </c>
      <c r="D14" s="8">
        <f>E14+F14+G14+H14+I14+J14+K14</f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3" ht="25.5">
      <c r="A15" s="24"/>
      <c r="B15" s="24"/>
      <c r="C15" s="3" t="s">
        <v>9</v>
      </c>
      <c r="D15" s="8">
        <f>E15+F15+G15+H15+I15+J15+K15</f>
        <v>635.69999999999993</v>
      </c>
      <c r="E15" s="9">
        <v>0</v>
      </c>
      <c r="F15" s="9">
        <v>540.9</v>
      </c>
      <c r="G15" s="9">
        <v>94.8</v>
      </c>
      <c r="H15" s="9">
        <v>0</v>
      </c>
      <c r="I15" s="9">
        <v>0</v>
      </c>
      <c r="J15" s="9">
        <v>0</v>
      </c>
      <c r="K15" s="9">
        <v>0</v>
      </c>
    </row>
    <row r="16" spans="1:13">
      <c r="A16" s="24"/>
      <c r="B16" s="24"/>
      <c r="C16" s="3" t="s">
        <v>10</v>
      </c>
      <c r="D16" s="11">
        <f>E16+F16+G16+H16+I16+J16+K16</f>
        <v>3624.9999999999995</v>
      </c>
      <c r="E16" s="12">
        <f>505+2.7</f>
        <v>507.7</v>
      </c>
      <c r="F16" s="12">
        <v>448.9</v>
      </c>
      <c r="G16" s="12">
        <f>771.8-94.8</f>
        <v>677</v>
      </c>
      <c r="H16" s="12">
        <v>491.5</v>
      </c>
      <c r="I16" s="12">
        <v>496.5</v>
      </c>
      <c r="J16" s="12">
        <v>501.7</v>
      </c>
      <c r="K16" s="12">
        <v>501.7</v>
      </c>
    </row>
    <row r="17" spans="1:14" ht="38.25">
      <c r="A17" s="24"/>
      <c r="B17" s="24"/>
      <c r="C17" s="3" t="s">
        <v>20</v>
      </c>
      <c r="D17" s="10">
        <f>E17+F17+G17+H17+I17+J17+K17</f>
        <v>349.5</v>
      </c>
      <c r="E17" s="10">
        <v>234.5</v>
      </c>
      <c r="F17" s="10">
        <v>115</v>
      </c>
      <c r="G17" s="10">
        <v>0</v>
      </c>
      <c r="H17" s="10">
        <v>0</v>
      </c>
      <c r="I17" s="8">
        <v>0</v>
      </c>
      <c r="J17" s="8">
        <v>0</v>
      </c>
      <c r="K17" s="8">
        <v>0</v>
      </c>
    </row>
    <row r="18" spans="1:14" ht="33" customHeight="1">
      <c r="A18" s="24" t="s">
        <v>13</v>
      </c>
      <c r="B18" s="24" t="s">
        <v>18</v>
      </c>
      <c r="C18" s="4" t="s">
        <v>7</v>
      </c>
      <c r="D18" s="13">
        <f>E18+F18+G18+H18+I18+J18+K18</f>
        <v>5029.3999999999996</v>
      </c>
      <c r="E18" s="13">
        <f t="shared" ref="E18:K18" si="5">SUM(E19:E22)</f>
        <v>3953.7999999999997</v>
      </c>
      <c r="F18" s="13">
        <f t="shared" si="5"/>
        <v>537.79999999999995</v>
      </c>
      <c r="G18" s="13">
        <f t="shared" si="5"/>
        <v>537.79999999999995</v>
      </c>
      <c r="H18" s="13">
        <f t="shared" si="5"/>
        <v>0</v>
      </c>
      <c r="I18" s="13">
        <f t="shared" si="5"/>
        <v>0</v>
      </c>
      <c r="J18" s="13">
        <f t="shared" si="5"/>
        <v>0</v>
      </c>
      <c r="K18" s="13">
        <f t="shared" si="5"/>
        <v>0</v>
      </c>
    </row>
    <row r="19" spans="1:14" ht="25.5">
      <c r="A19" s="24"/>
      <c r="B19" s="24"/>
      <c r="C19" s="3" t="s">
        <v>8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4" ht="25.5">
      <c r="A20" s="24"/>
      <c r="B20" s="24"/>
      <c r="C20" s="3" t="s">
        <v>9</v>
      </c>
      <c r="D20" s="11">
        <f>E20+F20+G20+H20+I20+J20+K20</f>
        <v>2903.6</v>
      </c>
      <c r="E20" s="12">
        <v>2903.6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8">
        <v>0</v>
      </c>
    </row>
    <row r="21" spans="1:14">
      <c r="A21" s="24"/>
      <c r="B21" s="24"/>
      <c r="C21" s="3" t="s">
        <v>10</v>
      </c>
      <c r="D21" s="11">
        <f>E21+F21+G21+H21+I21+J21+K21</f>
        <v>2125.7999999999997</v>
      </c>
      <c r="E21" s="12">
        <f>5279+537.8-4766.6</f>
        <v>1050.1999999999998</v>
      </c>
      <c r="F21" s="12">
        <v>537.79999999999995</v>
      </c>
      <c r="G21" s="12">
        <v>537.79999999999995</v>
      </c>
      <c r="H21" s="12">
        <v>0</v>
      </c>
      <c r="I21" s="12">
        <v>0</v>
      </c>
      <c r="J21" s="12">
        <v>0</v>
      </c>
      <c r="K21" s="12">
        <v>0</v>
      </c>
    </row>
    <row r="22" spans="1:14" ht="25.5">
      <c r="A22" s="24"/>
      <c r="B22" s="24"/>
      <c r="C22" s="3" t="s">
        <v>11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4" ht="38.25" customHeight="1">
      <c r="A23" s="22" t="s">
        <v>14</v>
      </c>
      <c r="B23" s="22" t="s">
        <v>17</v>
      </c>
      <c r="C23" s="4" t="s">
        <v>7</v>
      </c>
      <c r="D23" s="13">
        <f>D24+D25+D26+D27</f>
        <v>1491962.4999999998</v>
      </c>
      <c r="E23" s="13">
        <f t="shared" ref="E23:K23" si="6">SUM(E24:E27)</f>
        <v>314949.8</v>
      </c>
      <c r="F23" s="13">
        <f>SUM(F24:F27)</f>
        <v>753797.70000000007</v>
      </c>
      <c r="G23" s="14">
        <f>SUM(G24:G27)</f>
        <v>112446</v>
      </c>
      <c r="H23" s="14">
        <f t="shared" si="6"/>
        <v>85067.299999999988</v>
      </c>
      <c r="I23" s="13">
        <f>I24+I25+I26+I27</f>
        <v>75205.7</v>
      </c>
      <c r="J23" s="13">
        <f>J24+J25+J26+J27</f>
        <v>75248</v>
      </c>
      <c r="K23" s="13">
        <f t="shared" si="6"/>
        <v>75248</v>
      </c>
    </row>
    <row r="24" spans="1:14" ht="25.5">
      <c r="A24" s="25"/>
      <c r="B24" s="25"/>
      <c r="C24" s="3" t="s">
        <v>8</v>
      </c>
      <c r="D24" s="8">
        <v>0</v>
      </c>
      <c r="E24" s="8">
        <v>0</v>
      </c>
      <c r="F24" s="8">
        <v>0</v>
      </c>
      <c r="G24" s="15">
        <v>0</v>
      </c>
      <c r="H24" s="15">
        <v>0</v>
      </c>
      <c r="I24" s="8">
        <v>0</v>
      </c>
      <c r="J24" s="8">
        <v>0</v>
      </c>
      <c r="K24" s="8">
        <v>0</v>
      </c>
    </row>
    <row r="25" spans="1:14" ht="22.5" customHeight="1">
      <c r="A25" s="25"/>
      <c r="B25" s="25"/>
      <c r="C25" s="3" t="s">
        <v>9</v>
      </c>
      <c r="D25" s="8">
        <f>E25+F25+G25+H25+I25+J25+K25</f>
        <v>1220554.2999999998</v>
      </c>
      <c r="E25" s="10">
        <f>208992+48897.1+3955.6+519+195.6</f>
        <v>262559.3</v>
      </c>
      <c r="F25" s="10">
        <v>633691.4</v>
      </c>
      <c r="G25" s="16">
        <v>78088.800000000003</v>
      </c>
      <c r="H25" s="16">
        <v>61553.7</v>
      </c>
      <c r="I25" s="9">
        <v>61553.7</v>
      </c>
      <c r="J25" s="9">
        <v>61553.7</v>
      </c>
      <c r="K25" s="9">
        <v>61553.7</v>
      </c>
    </row>
    <row r="26" spans="1:14" ht="22.5" customHeight="1">
      <c r="A26" s="25"/>
      <c r="B26" s="25"/>
      <c r="C26" s="3" t="s">
        <v>10</v>
      </c>
      <c r="D26" s="8">
        <f>E26+F26+G26+H26+I26+J26+K26</f>
        <v>271408.2</v>
      </c>
      <c r="E26" s="10">
        <f>102465.1+5500+799-48569.4+7058.9+1350-14804.7+1007-1350-1000-100+230.2-195.6</f>
        <v>52390.500000000007</v>
      </c>
      <c r="F26" s="10">
        <v>120106.3</v>
      </c>
      <c r="G26" s="16">
        <v>34357.199999999997</v>
      </c>
      <c r="H26" s="16">
        <v>23513.599999999999</v>
      </c>
      <c r="I26" s="9">
        <v>13652</v>
      </c>
      <c r="J26" s="9">
        <v>13694.3</v>
      </c>
      <c r="K26" s="9">
        <v>13694.3</v>
      </c>
    </row>
    <row r="27" spans="1:14" ht="25.5">
      <c r="A27" s="23"/>
      <c r="B27" s="23"/>
      <c r="C27" s="3" t="s">
        <v>11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</row>
    <row r="28" spans="1:14">
      <c r="A28" s="24" t="s">
        <v>15</v>
      </c>
      <c r="B28" s="24" t="s">
        <v>16</v>
      </c>
      <c r="C28" s="4" t="s">
        <v>7</v>
      </c>
      <c r="D28" s="17">
        <f>D29+D30+D31+D32</f>
        <v>340.20000000000005</v>
      </c>
      <c r="E28" s="17">
        <f>SUM(E29:E32)</f>
        <v>50</v>
      </c>
      <c r="F28" s="17">
        <f t="shared" ref="F28:K28" si="7">SUM(F29:F32)</f>
        <v>50</v>
      </c>
      <c r="G28" s="17">
        <f t="shared" si="7"/>
        <v>30</v>
      </c>
      <c r="H28" s="17">
        <f t="shared" si="7"/>
        <v>50</v>
      </c>
      <c r="I28" s="17">
        <f t="shared" si="7"/>
        <v>52</v>
      </c>
      <c r="J28" s="17">
        <f t="shared" si="7"/>
        <v>54.1</v>
      </c>
      <c r="K28" s="17">
        <f t="shared" si="7"/>
        <v>54.1</v>
      </c>
    </row>
    <row r="29" spans="1:14" ht="25.5">
      <c r="A29" s="24"/>
      <c r="B29" s="24"/>
      <c r="C29" s="3" t="s">
        <v>8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</row>
    <row r="30" spans="1:14" ht="25.5">
      <c r="A30" s="24"/>
      <c r="B30" s="24"/>
      <c r="C30" s="3" t="s">
        <v>9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</row>
    <row r="31" spans="1:14">
      <c r="A31" s="24"/>
      <c r="B31" s="24"/>
      <c r="C31" s="3" t="s">
        <v>10</v>
      </c>
      <c r="D31" s="11">
        <f>E31+F31+G31+H31+I31+J31+K31</f>
        <v>340.20000000000005</v>
      </c>
      <c r="E31" s="11">
        <f>100-50</f>
        <v>50</v>
      </c>
      <c r="F31" s="11">
        <v>50</v>
      </c>
      <c r="G31" s="11">
        <v>30</v>
      </c>
      <c r="H31" s="11">
        <v>50</v>
      </c>
      <c r="I31" s="11">
        <v>52</v>
      </c>
      <c r="J31" s="11">
        <v>54.1</v>
      </c>
      <c r="K31" s="11">
        <v>54.1</v>
      </c>
    </row>
    <row r="32" spans="1:14" ht="25.5">
      <c r="A32" s="24"/>
      <c r="B32" s="24"/>
      <c r="C32" s="3" t="s">
        <v>11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N32" s="1"/>
    </row>
  </sheetData>
  <mergeCells count="26">
    <mergeCell ref="A1:E1"/>
    <mergeCell ref="A4:A5"/>
    <mergeCell ref="B4:B5"/>
    <mergeCell ref="C4:C5"/>
    <mergeCell ref="D4:K4"/>
    <mergeCell ref="F1:K1"/>
    <mergeCell ref="A28:A32"/>
    <mergeCell ref="B28:B32"/>
    <mergeCell ref="A12:A17"/>
    <mergeCell ref="B12:B17"/>
    <mergeCell ref="A18:A22"/>
    <mergeCell ref="B18:B22"/>
    <mergeCell ref="A23:A27"/>
    <mergeCell ref="B23:B27"/>
    <mergeCell ref="H12:H13"/>
    <mergeCell ref="I12:I13"/>
    <mergeCell ref="J12:J13"/>
    <mergeCell ref="K12:K13"/>
    <mergeCell ref="A3:K3"/>
    <mergeCell ref="C12:C13"/>
    <mergeCell ref="D12:D13"/>
    <mergeCell ref="E12:E13"/>
    <mergeCell ref="F12:F13"/>
    <mergeCell ref="G12:G13"/>
    <mergeCell ref="A7:A11"/>
    <mergeCell ref="B7:B11"/>
  </mergeCells>
  <pageMargins left="0.7" right="0.7" top="0.75" bottom="0.75" header="0.3" footer="0.3"/>
  <pageSetup paperSize="9" scale="58" orientation="portrait" r:id="rId1"/>
  <ignoredErrors>
    <ignoredError sqref="I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2021-12-28T14:46:42Z</dcterms:modified>
</cp:coreProperties>
</file>